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20" windowHeight="11820" activeTab="0"/>
  </bookViews>
  <sheets>
    <sheet name="Erläuterung" sheetId="1" r:id="rId1"/>
    <sheet name="KSt-SolZ" sheetId="2" r:id="rId2"/>
  </sheets>
  <definedNames>
    <definedName name="_xlnm.Print_Titles" localSheetId="1">'KSt-SolZ'!$1:$3</definedName>
  </definedNames>
  <calcPr fullCalcOnLoad="1" fullPrecision="0"/>
</workbook>
</file>

<file path=xl/comments2.xml><?xml version="1.0" encoding="utf-8"?>
<comments xmlns="http://schemas.openxmlformats.org/spreadsheetml/2006/main">
  <authors>
    <author>fi</author>
  </authors>
  <commentList>
    <comment ref="H36" authorId="0">
      <text>
        <r>
          <rPr>
            <sz val="9"/>
            <rFont val="Tahoma"/>
            <family val="2"/>
          </rPr>
          <t>Maximal 20 Prozent des Einkommens oder
4 Promille der Summe der gesamten Umsätze und der im Kalenderjahr aufgewendeten Löhne und Gehälter.</t>
        </r>
      </text>
    </comment>
    <comment ref="F97" authorId="0">
      <text>
        <r>
          <rPr>
            <sz val="9"/>
            <rFont val="Tahoma"/>
            <family val="2"/>
          </rPr>
          <t>Bei Zerlegung: durchschnittlichen Hebesatz eingeben</t>
        </r>
      </text>
    </comment>
    <comment ref="H89" authorId="0">
      <text>
        <r>
          <rPr>
            <sz val="9"/>
            <rFont val="Tahoma"/>
            <family val="2"/>
          </rPr>
          <t>20 Prozent des um die Hinzurechnungen erhöhten Gewinns aus Gewerbebetrieb (Zwischensumme) oder
4 Promille der Summe der gesamten Umsätze und der im Kalenderjahr aufgewendeten Löhne und Gehälter.</t>
        </r>
      </text>
    </comment>
  </commentList>
</comments>
</file>

<file path=xl/sharedStrings.xml><?xml version="1.0" encoding="utf-8"?>
<sst xmlns="http://schemas.openxmlformats.org/spreadsheetml/2006/main" count="115" uniqueCount="79">
  <si>
    <t>Abschlussstichtag:</t>
  </si>
  <si>
    <t>€</t>
  </si>
  <si>
    <t>abzgl. Vorauszahlungen</t>
  </si>
  <si>
    <t>Gewerbesteuermessbetrag</t>
  </si>
  <si>
    <t>3,5 %</t>
  </si>
  <si>
    <t>Gewerbesteuer</t>
  </si>
  <si>
    <t>380%</t>
  </si>
  <si>
    <t>Name</t>
  </si>
  <si>
    <t>Muster GmbH</t>
  </si>
  <si>
    <t>davon 20%</t>
  </si>
  <si>
    <t>davon 25%</t>
  </si>
  <si>
    <t>- Freibetrag Finanzierungsanteile (max. 100.000 €)</t>
  </si>
  <si>
    <t>= Finanzierungsanteile nach Freibetrag</t>
  </si>
  <si>
    <t>hinzuzurechnen: davon 25 %</t>
  </si>
  <si>
    <t>-</t>
  </si>
  <si>
    <t>Differenzen aus unterschiedlichen Abschreibungen</t>
  </si>
  <si>
    <t>Differenzen aus unterschiedlicher Bewertung Rückstellungen</t>
  </si>
  <si>
    <t>Aktivierung Entwicklungskosten als Herstellungskosten in der HB</t>
  </si>
  <si>
    <t>Zuführung/Auflösung Sonderposten mit Rücklagenanteil in der StB</t>
  </si>
  <si>
    <t>Aktivierung/Passivierung latente Steuern in der HB</t>
  </si>
  <si>
    <t>Körperschaftsteuer-Aufwand Vorjahre</t>
  </si>
  <si>
    <t>Solidaritätszuschlags-Aufwand Vorjahre</t>
  </si>
  <si>
    <t>Gewerbesteuer Vorjahre (ab 2008)</t>
  </si>
  <si>
    <t>Nebenleistungen zu Steuern</t>
  </si>
  <si>
    <t>nicht abziehbare Bewirtungsaufwendungen</t>
  </si>
  <si>
    <t>nicht abziehbare Geschenke</t>
  </si>
  <si>
    <t>•</t>
  </si>
  <si>
    <t>Gesamtbetrag der Einkünfte</t>
  </si>
  <si>
    <t>davon 50%</t>
  </si>
  <si>
    <t>Gewinnanteile i.S.d. § 8 Nr. 5 GewStG</t>
  </si>
  <si>
    <t>Hebesatz</t>
  </si>
  <si>
    <t>Zuführung Gewerbesteuerrückstellung</t>
  </si>
  <si>
    <t>Zuführung Rückstellung Gewerbesteuer</t>
  </si>
  <si>
    <t>Zuführung Rückstellung Körperschaftsteuerrückstellung</t>
  </si>
  <si>
    <t>Zuführung Rückstellung Solidaritätszuschlag</t>
  </si>
  <si>
    <t>Endgültiger Jahresüberschuss Handelsbilanz</t>
  </si>
  <si>
    <t>Berechnung endgültiges Ergebnis Handelsbilanz</t>
  </si>
  <si>
    <t>Jahresergebnis vor Steuerberechnung</t>
  </si>
  <si>
    <t>Handelsbilanzergebnis vor Steuerberechnung</t>
  </si>
  <si>
    <t>Steuerbilanzergebnis vor Steuerberechnung</t>
  </si>
  <si>
    <t>Nicht abzugsfähige Aufwendungen, z.B.</t>
  </si>
  <si>
    <t>Zuführung Rückstellung Körperschaftsteuer</t>
  </si>
  <si>
    <t>Summe der Einkünfte</t>
  </si>
  <si>
    <t>Spenden und Beiträge</t>
  </si>
  <si>
    <t>abziehbare Spenden und Beiträge</t>
  </si>
  <si>
    <t>Miet- und Pachtzinsen für bewegliche
Wirtschaftsgüter des Anlagevermögens</t>
  </si>
  <si>
    <t>Miet- und Pachtzinsen für unbewegliche
Wirtschaftsgüter des Anlagevermögens</t>
  </si>
  <si>
    <t>Finanzierungsanteile i.S.d. § 8 S. 1 Nr. 1 GewStG, z.B.</t>
  </si>
  <si>
    <t>Kürzungen i.S.d. § 9 GewStG</t>
  </si>
  <si>
    <t>1,2 % des Einheitswerts der Betriebsgrundstücke (§ 9 S. 1 Nr. 1 GewStG)</t>
  </si>
  <si>
    <t>Anteile am Gewinn von Personengesellschaften i.S.d. § 9 S. 1 Nr. 2 GewStG</t>
  </si>
  <si>
    <t>Anteile am Gewinn von Kapitalgesellschaften i.S.d. § 9 S. 1 Nr. 2a GewStG</t>
  </si>
  <si>
    <t>Zwischensumme</t>
  </si>
  <si>
    <t>abziehbare Spenden und Beiträge i.S.d. § 9 S. 1 Nr. 5 GewStG</t>
  </si>
  <si>
    <t>Zinsen und andere Entgelte für Schulden</t>
  </si>
  <si>
    <t>Aufwendungen für die Überlassung von Rechten
(Konzessionen und Lizenzen)</t>
  </si>
  <si>
    <t>Gesamtbetrag der Finanzierungsentgelte</t>
  </si>
  <si>
    <t xml:space="preserve">Die Arbeitshilfe erhalten Sie unentgeltlich für Ihren persönlichen Gebrauch.  Trotz aller Sorgfalt können Fehler nicht ausgeschlossen werden. Hierfür können wir keine Haftung übernehmen.  
Diese Bedingungen erkennen Sie mit der Nutzung der Arbeitshilfe oder dem Herunterkopieren an.
</t>
  </si>
  <si>
    <t>Ggf. vorhandene Verlustvorträge sind gesondert zu berücksichtigen.</t>
  </si>
  <si>
    <t>Steuerberechnung für 2010 für eine Kapitalgesellschaft</t>
  </si>
  <si>
    <t xml:space="preserve">Die Arbeitshilfe Steuerberechnung 2010 KSt-SolZ beinhaltet die Berechnung einer Körperschaftsteuerrückstellung und Gewerbesteuerrückstellung einer Kapitalgesellschaft bzw. eines entsprechenden Erstattungsanspruchs. </t>
  </si>
  <si>
    <t>Differenzen Ergebnis Handelsbilanz/Steuerbilanz, z.B.</t>
  </si>
  <si>
    <t>Körperschaftsteuer-Vorauszahlungen für 2010</t>
  </si>
  <si>
    <t>Solidaritätszuschlags-Vorauszahlungen für 2010</t>
  </si>
  <si>
    <t>Gewerbesteuer-Vorauszahlungen für 2010</t>
  </si>
  <si>
    <t>Anzurechnende Kapitalertragsteuer aus 2010</t>
  </si>
  <si>
    <t>Anzurechnender Solidaritätszuschlag darauf aus 2010</t>
  </si>
  <si>
    <t>Hälfte der Aufsichtsratsvergütungen für 2010</t>
  </si>
  <si>
    <t>Die Eingabefelder sind grau unterlegt. Nicht benötigte Felder bitte auf Null setzen.</t>
  </si>
  <si>
    <t>Summe der Einkünfte wie oben</t>
  </si>
  <si>
    <t>Hinzurechnungen i.S.d. § 8 GewStG, z.B.</t>
  </si>
  <si>
    <t>darauf Körperschaftsteuer:</t>
  </si>
  <si>
    <t>Solidaritätszuschlag:</t>
  </si>
  <si>
    <t>Gewerbeertrag</t>
  </si>
  <si>
    <t>abgerundet auf volle 100 €</t>
  </si>
  <si>
    <t>Die Eingabefelder sind grau hinterlegt. Zellen mit Formeln wurden geschützt, um unbeabsichtigtes Löschen zu vermeiden. Um das Arbeitsblatt individuellen Bedürfnissen anzupassen, kann der Blattschutz ohne Eingabe eines Kennworts aufgehoben werden.</t>
  </si>
  <si>
    <t xml:space="preserve">Das Berechnungsschema stellt ein vereinfachtes Grundschema dar und erhebt nicht den Anspruch einer vollständigen Berücksichtigung sämtlicher Vorschriften des KStG und GewStG. Aus Gründen der Übersichtlichkeit wurden, insbesondere bei der Anpassung der Handelsbilanz an die Steuerbilanz, bei den nicht abziehbaren Aufwendungen sowie den gewerbesteuerlichen Hinzurechnungen und Kürzungen nur die häufig auftretenden Punkte aufgenommen. Es wurde unterstellt, dass die Steuervorauszahlungen als Aufwand gebucht wurden. </t>
  </si>
  <si>
    <t>Berechnung Körperschaftsteuer/Solidaritätszuschlag für 2010</t>
  </si>
  <si>
    <t>Berechnung Gewerbesteuer für 2010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</si>
</sst>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 #,##0.00;\-* #,##0.00"/>
    <numFmt numFmtId="167" formatCode="\+* #,##0;\-* #,##0;_-* * &quot;-&quot;"/>
    <numFmt numFmtId="168" formatCode="&quot;Ja&quot;;&quot;Ja&quot;;&quot;Nein&quot;"/>
    <numFmt numFmtId="169" formatCode="&quot;Wahr&quot;;&quot;Wahr&quot;;&quot;Falsch&quot;"/>
    <numFmt numFmtId="170" formatCode="&quot;Ein&quot;;&quot;Ein&quot;;&quot;Aus&quot;"/>
    <numFmt numFmtId="171" formatCode="[$€-2]\ #,##0.00_);[Red]\([$€-2]\ #,##0.00\)"/>
    <numFmt numFmtId="172" formatCode="_-* #,##0;\-* #,##0"/>
  </numFmts>
  <fonts count="45">
    <font>
      <sz val="10"/>
      <name val="Arial"/>
      <family val="0"/>
    </font>
    <font>
      <sz val="11"/>
      <color indexed="8"/>
      <name val="Arial"/>
      <family val="2"/>
    </font>
    <font>
      <sz val="11"/>
      <name val="Arial"/>
      <family val="2"/>
    </font>
    <font>
      <b/>
      <sz val="11"/>
      <name val="Arial"/>
      <family val="2"/>
    </font>
    <font>
      <i/>
      <sz val="11"/>
      <name val="Arial"/>
      <family val="2"/>
    </font>
    <font>
      <sz val="9"/>
      <name val="Tahoma"/>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0066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border>
    <border>
      <left/>
      <right/>
      <top/>
      <bottom style="medium"/>
    </border>
    <border>
      <left/>
      <right/>
      <top/>
      <bottom style="thin"/>
    </border>
    <border>
      <left/>
      <right/>
      <top style="thin"/>
      <bottom style="double"/>
    </border>
    <border>
      <left>
        <color indexed="63"/>
      </left>
      <right>
        <color indexed="63"/>
      </right>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5"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93">
    <xf numFmtId="0" fontId="0" fillId="0" borderId="0" xfId="0" applyAlignment="1">
      <alignment/>
    </xf>
    <xf numFmtId="4" fontId="2" fillId="0" borderId="10" xfId="53" applyNumberFormat="1" applyFont="1" applyBorder="1" applyProtection="1">
      <alignment/>
      <protection locked="0"/>
    </xf>
    <xf numFmtId="4" fontId="3" fillId="0" borderId="10" xfId="53" applyNumberFormat="1" applyFont="1" applyBorder="1" applyAlignment="1" applyProtection="1">
      <alignment horizontal="left"/>
      <protection locked="0"/>
    </xf>
    <xf numFmtId="4" fontId="2" fillId="0" borderId="10" xfId="53" applyNumberFormat="1" applyBorder="1" applyProtection="1">
      <alignment/>
      <protection locked="0"/>
    </xf>
    <xf numFmtId="4" fontId="2" fillId="0" borderId="0" xfId="53" applyNumberFormat="1" applyProtection="1">
      <alignment/>
      <protection locked="0"/>
    </xf>
    <xf numFmtId="4" fontId="2" fillId="0" borderId="11" xfId="53" applyNumberFormat="1" applyFont="1" applyBorder="1" applyProtection="1">
      <alignment/>
      <protection locked="0"/>
    </xf>
    <xf numFmtId="14" fontId="3" fillId="0" borderId="11" xfId="53" applyNumberFormat="1" applyFont="1" applyBorder="1" applyAlignment="1" applyProtection="1">
      <alignment horizontal="left"/>
      <protection locked="0"/>
    </xf>
    <xf numFmtId="4" fontId="2" fillId="0" borderId="11" xfId="53" applyNumberFormat="1" applyBorder="1" applyProtection="1">
      <alignment/>
      <protection locked="0"/>
    </xf>
    <xf numFmtId="49" fontId="2" fillId="0" borderId="0" xfId="0" applyNumberFormat="1" applyFont="1" applyAlignment="1" applyProtection="1">
      <alignment/>
      <protection locked="0"/>
    </xf>
    <xf numFmtId="4" fontId="2" fillId="0" borderId="0" xfId="0" applyNumberFormat="1" applyFont="1" applyAlignment="1" applyProtection="1">
      <alignment/>
      <protection locked="0"/>
    </xf>
    <xf numFmtId="49" fontId="3" fillId="0" borderId="0" xfId="0" applyNumberFormat="1" applyFont="1" applyAlignment="1" applyProtection="1">
      <alignment/>
      <protection locked="0"/>
    </xf>
    <xf numFmtId="49" fontId="2" fillId="0" borderId="0" xfId="54" applyNumberFormat="1" applyFont="1" applyProtection="1">
      <alignment/>
      <protection locked="0"/>
    </xf>
    <xf numFmtId="3" fontId="2" fillId="0" borderId="0" xfId="54" applyNumberFormat="1" applyFont="1" applyProtection="1">
      <alignment/>
      <protection locked="0"/>
    </xf>
    <xf numFmtId="4" fontId="2" fillId="0" borderId="0" xfId="54" applyNumberFormat="1" applyFont="1" applyProtection="1">
      <alignment/>
      <protection locked="0"/>
    </xf>
    <xf numFmtId="4" fontId="2" fillId="0" borderId="0" xfId="54" applyNumberFormat="1" applyFont="1" applyBorder="1" applyProtection="1">
      <alignment/>
      <protection locked="0"/>
    </xf>
    <xf numFmtId="49" fontId="3" fillId="0" borderId="0" xfId="54" applyNumberFormat="1" applyFont="1" applyProtection="1">
      <alignment/>
      <protection locked="0"/>
    </xf>
    <xf numFmtId="3" fontId="3" fillId="0" borderId="0" xfId="54" applyNumberFormat="1" applyFont="1" applyProtection="1">
      <alignment/>
      <protection locked="0"/>
    </xf>
    <xf numFmtId="49" fontId="3" fillId="0" borderId="0" xfId="57" applyNumberFormat="1" applyFont="1" applyProtection="1">
      <alignment/>
      <protection locked="0"/>
    </xf>
    <xf numFmtId="3" fontId="2" fillId="0" borderId="0" xfId="57" applyNumberFormat="1" applyFont="1" applyProtection="1">
      <alignment/>
      <protection locked="0"/>
    </xf>
    <xf numFmtId="4" fontId="2" fillId="0" borderId="0" xfId="57" applyNumberFormat="1" applyFont="1" applyProtection="1">
      <alignment/>
      <protection locked="0"/>
    </xf>
    <xf numFmtId="3" fontId="2" fillId="0" borderId="0" xfId="54" applyNumberFormat="1" applyFont="1" applyBorder="1" applyAlignment="1" applyProtection="1">
      <alignment wrapText="1"/>
      <protection locked="0"/>
    </xf>
    <xf numFmtId="166" fontId="2" fillId="0" borderId="0" xfId="54" applyNumberFormat="1" applyFont="1" applyBorder="1" applyAlignment="1" applyProtection="1">
      <alignment wrapText="1"/>
      <protection locked="0"/>
    </xf>
    <xf numFmtId="4" fontId="2" fillId="0" borderId="0" xfId="57" applyNumberFormat="1" applyFont="1" applyBorder="1" applyProtection="1">
      <alignment/>
      <protection locked="0"/>
    </xf>
    <xf numFmtId="164" fontId="2" fillId="0" borderId="0" xfId="0" applyNumberFormat="1" applyFont="1" applyAlignment="1" applyProtection="1">
      <alignment horizontal="left"/>
      <protection locked="0"/>
    </xf>
    <xf numFmtId="49"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left"/>
      <protection locked="0"/>
    </xf>
    <xf numFmtId="4" fontId="2" fillId="0" borderId="0" xfId="0" applyNumberFormat="1" applyFont="1" applyBorder="1" applyAlignment="1" applyProtection="1">
      <alignment/>
      <protection locked="0"/>
    </xf>
    <xf numFmtId="49" fontId="3" fillId="0" borderId="0" xfId="0" applyNumberFormat="1" applyFont="1" applyBorder="1" applyAlignment="1" applyProtection="1">
      <alignment/>
      <protection locked="0"/>
    </xf>
    <xf numFmtId="49" fontId="4" fillId="0" borderId="0" xfId="54" applyNumberFormat="1" applyFont="1" applyProtection="1">
      <alignment/>
      <protection locked="0"/>
    </xf>
    <xf numFmtId="3" fontId="4" fillId="0" borderId="0" xfId="54" applyNumberFormat="1" applyFont="1" applyProtection="1">
      <alignment/>
      <protection locked="0"/>
    </xf>
    <xf numFmtId="4" fontId="4" fillId="0" borderId="0" xfId="54" applyNumberFormat="1" applyFont="1" applyProtection="1">
      <alignment/>
      <protection locked="0"/>
    </xf>
    <xf numFmtId="4" fontId="4" fillId="0" borderId="0" xfId="54" applyNumberFormat="1" applyFont="1" applyBorder="1" applyProtection="1">
      <alignment/>
      <protection locked="0"/>
    </xf>
    <xf numFmtId="49" fontId="2" fillId="0" borderId="0" xfId="0" applyNumberFormat="1" applyFont="1" applyAlignment="1" applyProtection="1">
      <alignment horizontal="left"/>
      <protection locked="0"/>
    </xf>
    <xf numFmtId="4" fontId="3" fillId="0" borderId="0" xfId="53" applyNumberFormat="1" applyFont="1" applyProtection="1">
      <alignment/>
      <protection locked="0"/>
    </xf>
    <xf numFmtId="9" fontId="2" fillId="0" borderId="0" xfId="0" applyNumberFormat="1" applyFont="1" applyAlignment="1" applyProtection="1">
      <alignment horizontal="center"/>
      <protection/>
    </xf>
    <xf numFmtId="164" fontId="2" fillId="0" borderId="0" xfId="0" applyNumberFormat="1" applyFont="1" applyBorder="1" applyAlignment="1" applyProtection="1">
      <alignment horizontal="left"/>
      <protection/>
    </xf>
    <xf numFmtId="0" fontId="0" fillId="0" borderId="0" xfId="0" applyAlignment="1">
      <alignment horizontal="justify" vertical="top"/>
    </xf>
    <xf numFmtId="0" fontId="0" fillId="0" borderId="0" xfId="0" applyAlignment="1" applyProtection="1">
      <alignment horizontal="justify" vertical="top"/>
      <protection locked="0"/>
    </xf>
    <xf numFmtId="172" fontId="2" fillId="0" borderId="10" xfId="53" applyNumberFormat="1" applyBorder="1" applyProtection="1">
      <alignment/>
      <protection locked="0"/>
    </xf>
    <xf numFmtId="172" fontId="2" fillId="0" borderId="11" xfId="53" applyNumberFormat="1" applyBorder="1" applyProtection="1">
      <alignment/>
      <protection locked="0"/>
    </xf>
    <xf numFmtId="172" fontId="2" fillId="0" borderId="0" xfId="0" applyNumberFormat="1" applyFont="1" applyAlignment="1" applyProtection="1">
      <alignment/>
      <protection locked="0"/>
    </xf>
    <xf numFmtId="172" fontId="2" fillId="0" borderId="12" xfId="0" applyNumberFormat="1" applyFont="1" applyBorder="1" applyAlignment="1" applyProtection="1">
      <alignment horizontal="center"/>
      <protection locked="0"/>
    </xf>
    <xf numFmtId="172" fontId="2" fillId="0" borderId="0" xfId="54" applyNumberFormat="1" applyFont="1" applyBorder="1" applyProtection="1">
      <alignment/>
      <protection locked="0"/>
    </xf>
    <xf numFmtId="172" fontId="2" fillId="0" borderId="0" xfId="54" applyNumberFormat="1" applyFont="1" applyProtection="1">
      <alignment/>
      <protection locked="0"/>
    </xf>
    <xf numFmtId="172" fontId="2" fillId="33" borderId="0" xfId="54" applyNumberFormat="1" applyFont="1" applyFill="1" applyProtection="1">
      <alignment/>
      <protection locked="0"/>
    </xf>
    <xf numFmtId="172" fontId="2" fillId="33" borderId="12" xfId="54" applyNumberFormat="1" applyFont="1" applyFill="1" applyBorder="1" applyProtection="1">
      <alignment/>
      <protection locked="0"/>
    </xf>
    <xf numFmtId="172" fontId="2" fillId="0" borderId="0" xfId="57" applyNumberFormat="1" applyFont="1" applyProtection="1">
      <alignment/>
      <protection locked="0"/>
    </xf>
    <xf numFmtId="172" fontId="2" fillId="33" borderId="0" xfId="0" applyNumberFormat="1" applyFont="1" applyFill="1" applyAlignment="1" applyProtection="1">
      <alignment/>
      <protection locked="0"/>
    </xf>
    <xf numFmtId="172" fontId="2" fillId="33" borderId="0" xfId="0" applyNumberFormat="1"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172" fontId="2" fillId="0" borderId="0" xfId="53" applyNumberFormat="1" applyProtection="1">
      <alignment/>
      <protection locked="0"/>
    </xf>
    <xf numFmtId="172" fontId="2" fillId="0" borderId="0" xfId="0" applyNumberFormat="1" applyFont="1" applyBorder="1" applyAlignment="1" applyProtection="1">
      <alignment/>
      <protection locked="0"/>
    </xf>
    <xf numFmtId="172" fontId="4" fillId="0" borderId="0" xfId="54" applyNumberFormat="1" applyFont="1" applyProtection="1">
      <alignment/>
      <protection locked="0"/>
    </xf>
    <xf numFmtId="172" fontId="2" fillId="0" borderId="0" xfId="54" applyNumberFormat="1" applyFont="1" applyBorder="1" applyProtection="1">
      <alignment/>
      <protection/>
    </xf>
    <xf numFmtId="172" fontId="2" fillId="0" borderId="12" xfId="54" applyNumberFormat="1" applyFont="1" applyBorder="1" applyProtection="1">
      <alignment/>
      <protection/>
    </xf>
    <xf numFmtId="172" fontId="2" fillId="0" borderId="0" xfId="0" applyNumberFormat="1" applyFont="1" applyAlignment="1" applyProtection="1">
      <alignment horizontal="right"/>
      <protection/>
    </xf>
    <xf numFmtId="172" fontId="2" fillId="33" borderId="0" xfId="0" applyNumberFormat="1" applyFont="1" applyFill="1" applyAlignment="1" applyProtection="1">
      <alignment horizontal="center"/>
      <protection locked="0"/>
    </xf>
    <xf numFmtId="172" fontId="2" fillId="0" borderId="0" xfId="57" applyNumberFormat="1" applyFont="1" applyProtection="1">
      <alignment/>
      <protection/>
    </xf>
    <xf numFmtId="172" fontId="2" fillId="0" borderId="12" xfId="0" applyNumberFormat="1" applyFont="1" applyBorder="1" applyAlignment="1" applyProtection="1">
      <alignment/>
      <protection/>
    </xf>
    <xf numFmtId="172" fontId="2" fillId="0" borderId="0" xfId="0" applyNumberFormat="1" applyFont="1" applyBorder="1" applyAlignment="1" applyProtection="1">
      <alignment/>
      <protection/>
    </xf>
    <xf numFmtId="172" fontId="2" fillId="0" borderId="0" xfId="0" applyNumberFormat="1" applyFont="1" applyAlignment="1" applyProtection="1">
      <alignment/>
      <protection/>
    </xf>
    <xf numFmtId="172" fontId="2" fillId="0" borderId="13" xfId="0" applyNumberFormat="1" applyFont="1" applyBorder="1" applyAlignment="1" applyProtection="1">
      <alignment/>
      <protection/>
    </xf>
    <xf numFmtId="172" fontId="4" fillId="0" borderId="0" xfId="54" applyNumberFormat="1" applyFont="1" applyBorder="1" applyProtection="1">
      <alignment/>
      <protection locked="0"/>
    </xf>
    <xf numFmtId="172" fontId="2" fillId="0" borderId="0" xfId="54" applyNumberFormat="1" applyFont="1" applyProtection="1">
      <alignment/>
      <protection/>
    </xf>
    <xf numFmtId="172" fontId="2" fillId="0" borderId="12" xfId="54" applyNumberFormat="1" applyFont="1" applyBorder="1" applyAlignment="1" applyProtection="1">
      <alignment horizontal="center"/>
      <protection/>
    </xf>
    <xf numFmtId="172" fontId="2" fillId="0" borderId="0" xfId="53" applyNumberFormat="1" applyProtection="1">
      <alignment/>
      <protection/>
    </xf>
    <xf numFmtId="172" fontId="2" fillId="0" borderId="13" xfId="53" applyNumberFormat="1" applyBorder="1" applyProtection="1">
      <alignment/>
      <protection/>
    </xf>
    <xf numFmtId="172" fontId="3" fillId="0" borderId="0" xfId="54" applyNumberFormat="1" applyFont="1" applyProtection="1">
      <alignment/>
      <protection locked="0"/>
    </xf>
    <xf numFmtId="172" fontId="2" fillId="0" borderId="0" xfId="0" applyNumberFormat="1" applyFont="1" applyAlignment="1" applyProtection="1">
      <alignment horizontal="right"/>
      <protection locked="0"/>
    </xf>
    <xf numFmtId="4" fontId="2" fillId="33" borderId="0" xfId="53" applyNumberFormat="1" applyFont="1" applyFill="1" applyProtection="1">
      <alignment/>
      <protection locked="0"/>
    </xf>
    <xf numFmtId="172" fontId="2" fillId="33" borderId="0" xfId="53" applyNumberFormat="1" applyFont="1" applyFill="1" applyProtection="1">
      <alignment/>
      <protection locked="0"/>
    </xf>
    <xf numFmtId="172" fontId="2" fillId="0" borderId="13" xfId="54" applyNumberFormat="1" applyFont="1" applyBorder="1" applyProtection="1">
      <alignment/>
      <protection/>
    </xf>
    <xf numFmtId="4" fontId="2" fillId="0" borderId="0" xfId="53" applyNumberFormat="1" applyFont="1" applyFill="1" applyProtection="1">
      <alignment/>
      <protection locked="0"/>
    </xf>
    <xf numFmtId="172" fontId="2" fillId="0" borderId="10" xfId="53" applyNumberFormat="1" applyFill="1" applyBorder="1" applyProtection="1">
      <alignment/>
      <protection locked="0"/>
    </xf>
    <xf numFmtId="172" fontId="2" fillId="0" borderId="11" xfId="53" applyNumberFormat="1" applyFill="1" applyBorder="1" applyProtection="1">
      <alignment/>
      <protection locked="0"/>
    </xf>
    <xf numFmtId="172" fontId="2" fillId="0" borderId="0" xfId="0" applyNumberFormat="1" applyFont="1" applyFill="1" applyAlignment="1" applyProtection="1">
      <alignment/>
      <protection locked="0"/>
    </xf>
    <xf numFmtId="172" fontId="2" fillId="0" borderId="0" xfId="53" applyNumberFormat="1" applyFill="1" applyProtection="1">
      <alignment/>
      <protection locked="0"/>
    </xf>
    <xf numFmtId="172" fontId="2" fillId="0" borderId="0" xfId="54" applyNumberFormat="1" applyFont="1" applyFill="1" applyProtection="1">
      <alignment/>
      <protection locked="0"/>
    </xf>
    <xf numFmtId="172" fontId="3" fillId="0" borderId="0" xfId="54" applyNumberFormat="1" applyFont="1" applyFill="1" applyProtection="1">
      <alignment/>
      <protection locked="0"/>
    </xf>
    <xf numFmtId="172" fontId="2" fillId="0" borderId="0" xfId="57" applyNumberFormat="1" applyFont="1" applyFill="1" applyProtection="1">
      <alignment/>
      <protection locked="0"/>
    </xf>
    <xf numFmtId="172" fontId="2" fillId="0" borderId="0" xfId="0" applyNumberFormat="1" applyFont="1" applyFill="1" applyBorder="1" applyAlignment="1" applyProtection="1">
      <alignment horizontal="center"/>
      <protection locked="0"/>
    </xf>
    <xf numFmtId="172" fontId="4" fillId="0" borderId="0" xfId="54" applyNumberFormat="1" applyFont="1" applyFill="1" applyProtection="1">
      <alignment/>
      <protection locked="0"/>
    </xf>
    <xf numFmtId="172" fontId="2" fillId="0" borderId="0" xfId="0" applyNumberFormat="1" applyFont="1" applyFill="1" applyAlignment="1" applyProtection="1">
      <alignment horizontal="right"/>
      <protection locked="0"/>
    </xf>
    <xf numFmtId="172" fontId="2" fillId="0" borderId="14" xfId="0" applyNumberFormat="1" applyFont="1" applyBorder="1" applyAlignment="1" applyProtection="1">
      <alignment/>
      <protection/>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6" fillId="0" borderId="0" xfId="0" applyFont="1" applyAlignment="1">
      <alignment horizontal="left" vertical="top"/>
    </xf>
    <xf numFmtId="0" fontId="43" fillId="0" borderId="0" xfId="0" applyFont="1" applyAlignment="1">
      <alignment horizontal="justify" vertical="top" wrapText="1"/>
    </xf>
    <xf numFmtId="0" fontId="43" fillId="0" borderId="0" xfId="0" applyFont="1" applyAlignment="1" applyProtection="1">
      <alignment horizontal="justify" vertical="top" wrapText="1"/>
      <protection locked="0"/>
    </xf>
    <xf numFmtId="4" fontId="3" fillId="0" borderId="0" xfId="0" applyNumberFormat="1" applyFont="1" applyAlignment="1" applyProtection="1">
      <alignment horizontal="center"/>
      <protection locked="0"/>
    </xf>
    <xf numFmtId="49" fontId="2" fillId="0" borderId="0" xfId="54" applyNumberFormat="1" applyFont="1" applyAlignment="1" applyProtection="1">
      <alignment wrapText="1"/>
      <protection locked="0"/>
    </xf>
    <xf numFmtId="49" fontId="2" fillId="0" borderId="0" xfId="54" applyNumberFormat="1" applyFont="1" applyProtection="1">
      <alignment/>
      <protection locked="0"/>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Hyperlink" xfId="48"/>
    <cellStyle name="Neutral" xfId="49"/>
    <cellStyle name="Notiz" xfId="50"/>
    <cellStyle name="Percent" xfId="51"/>
    <cellStyle name="Schlecht" xfId="52"/>
    <cellStyle name="Standard 2" xfId="53"/>
    <cellStyle name="Standard 2 2" xfId="54"/>
    <cellStyle name="Standard 3" xfId="55"/>
    <cellStyle name="Standard 4" xfId="56"/>
    <cellStyle name="Standard_Mappe7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9"/>
  <sheetViews>
    <sheetView tabSelected="1" zoomScalePageLayoutView="0" workbookViewId="0" topLeftCell="A1">
      <selection activeCell="A1" sqref="A1"/>
    </sheetView>
  </sheetViews>
  <sheetFormatPr defaultColWidth="11.421875" defaultRowHeight="12.75"/>
  <cols>
    <col min="1" max="16384" width="11.421875" style="36" customWidth="1"/>
  </cols>
  <sheetData>
    <row r="2" spans="1:7" ht="15.75">
      <c r="A2" s="87" t="s">
        <v>59</v>
      </c>
      <c r="B2" s="87"/>
      <c r="C2" s="87"/>
      <c r="D2" s="87"/>
      <c r="E2" s="87"/>
      <c r="F2" s="87"/>
      <c r="G2" s="87"/>
    </row>
    <row r="5" spans="1:7" ht="12.75">
      <c r="A5" s="85" t="s">
        <v>60</v>
      </c>
      <c r="B5" s="85"/>
      <c r="C5" s="85"/>
      <c r="D5" s="85"/>
      <c r="E5" s="85"/>
      <c r="F5" s="85"/>
      <c r="G5" s="85"/>
    </row>
    <row r="6" spans="1:7" ht="27.75" customHeight="1">
      <c r="A6" s="85"/>
      <c r="B6" s="85"/>
      <c r="C6" s="85"/>
      <c r="D6" s="85"/>
      <c r="E6" s="85"/>
      <c r="F6" s="85"/>
      <c r="G6" s="85"/>
    </row>
    <row r="8" spans="1:7" ht="12.75" customHeight="1">
      <c r="A8" s="86" t="s">
        <v>76</v>
      </c>
      <c r="B8" s="86"/>
      <c r="C8" s="86"/>
      <c r="D8" s="86"/>
      <c r="E8" s="86"/>
      <c r="F8" s="86"/>
      <c r="G8" s="86"/>
    </row>
    <row r="9" spans="1:7" ht="12.75">
      <c r="A9" s="86"/>
      <c r="B9" s="86"/>
      <c r="C9" s="86"/>
      <c r="D9" s="86"/>
      <c r="E9" s="86"/>
      <c r="F9" s="86"/>
      <c r="G9" s="86"/>
    </row>
    <row r="10" spans="1:7" ht="12.75">
      <c r="A10" s="86"/>
      <c r="B10" s="86"/>
      <c r="C10" s="86"/>
      <c r="D10" s="86"/>
      <c r="E10" s="86"/>
      <c r="F10" s="86"/>
      <c r="G10" s="86"/>
    </row>
    <row r="11" spans="1:7" ht="12.75">
      <c r="A11" s="86"/>
      <c r="B11" s="86"/>
      <c r="C11" s="86"/>
      <c r="D11" s="86"/>
      <c r="E11" s="86"/>
      <c r="F11" s="86"/>
      <c r="G11" s="86"/>
    </row>
    <row r="12" spans="1:7" ht="12.75">
      <c r="A12" s="86"/>
      <c r="B12" s="86"/>
      <c r="C12" s="86"/>
      <c r="D12" s="86"/>
      <c r="E12" s="86"/>
      <c r="F12" s="86"/>
      <c r="G12" s="86"/>
    </row>
    <row r="13" spans="1:7" ht="12.75">
      <c r="A13" s="86"/>
      <c r="B13" s="86"/>
      <c r="C13" s="86"/>
      <c r="D13" s="86"/>
      <c r="E13" s="86"/>
      <c r="F13" s="86"/>
      <c r="G13" s="86"/>
    </row>
    <row r="14" spans="1:7" ht="12.75">
      <c r="A14" s="84"/>
      <c r="B14" s="84"/>
      <c r="C14" s="84"/>
      <c r="D14" s="84"/>
      <c r="E14" s="84"/>
      <c r="F14" s="84"/>
      <c r="G14" s="84"/>
    </row>
    <row r="15" spans="1:7" ht="12.75">
      <c r="A15" s="85" t="s">
        <v>58</v>
      </c>
      <c r="B15" s="85"/>
      <c r="C15" s="85"/>
      <c r="D15" s="85"/>
      <c r="E15" s="85"/>
      <c r="F15" s="85"/>
      <c r="G15" s="85"/>
    </row>
    <row r="17" spans="1:7" ht="12.75">
      <c r="A17" s="86" t="s">
        <v>75</v>
      </c>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5" spans="1:7" ht="12.75">
      <c r="A25" s="88" t="s">
        <v>57</v>
      </c>
      <c r="B25" s="88"/>
      <c r="C25" s="88"/>
      <c r="D25" s="88"/>
      <c r="E25" s="88"/>
      <c r="F25" s="88"/>
      <c r="G25" s="88"/>
    </row>
    <row r="26" spans="1:7" ht="12.75">
      <c r="A26" s="88"/>
      <c r="B26" s="88"/>
      <c r="C26" s="88"/>
      <c r="D26" s="88"/>
      <c r="E26" s="88"/>
      <c r="F26" s="88"/>
      <c r="G26" s="88"/>
    </row>
    <row r="27" spans="1:7" ht="12.75">
      <c r="A27" s="88"/>
      <c r="B27" s="88"/>
      <c r="C27" s="88"/>
      <c r="D27" s="88"/>
      <c r="E27" s="88"/>
      <c r="F27" s="88"/>
      <c r="G27" s="88"/>
    </row>
    <row r="28" spans="1:7" ht="12.75">
      <c r="A28" s="88"/>
      <c r="B28" s="88"/>
      <c r="C28" s="88"/>
      <c r="D28" s="88"/>
      <c r="E28" s="88"/>
      <c r="F28" s="88"/>
      <c r="G28" s="88"/>
    </row>
    <row r="29" spans="1:7" ht="12.75">
      <c r="A29" s="88"/>
      <c r="B29" s="88"/>
      <c r="C29" s="88"/>
      <c r="D29" s="88"/>
      <c r="E29" s="88"/>
      <c r="F29" s="88"/>
      <c r="G29" s="88"/>
    </row>
  </sheetData>
  <sheetProtection sheet="1"/>
  <mergeCells count="6">
    <mergeCell ref="A5:G6"/>
    <mergeCell ref="A15:G15"/>
    <mergeCell ref="A17:G19"/>
    <mergeCell ref="A2:G2"/>
    <mergeCell ref="A25:G29"/>
    <mergeCell ref="A8:G13"/>
  </mergeCells>
  <printOptions/>
  <pageMargins left="1.18" right="0.4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3"/>
  <sheetViews>
    <sheetView zoomScalePageLayoutView="0" workbookViewId="0" topLeftCell="A1">
      <selection activeCell="A1" sqref="A1"/>
    </sheetView>
  </sheetViews>
  <sheetFormatPr defaultColWidth="11.421875" defaultRowHeight="12.75"/>
  <cols>
    <col min="1" max="1" width="1.57421875" style="4" customWidth="1"/>
    <col min="2" max="2" width="24.00390625" style="4" customWidth="1"/>
    <col min="3" max="3" width="29.7109375" style="4" customWidth="1"/>
    <col min="4" max="4" width="8.00390625" style="50" bestFit="1" customWidth="1"/>
    <col min="5" max="5" width="3.00390625" style="76" customWidth="1"/>
    <col min="6" max="6" width="9.140625" style="50" bestFit="1" customWidth="1"/>
    <col min="7" max="7" width="5.7109375" style="4" bestFit="1" customWidth="1"/>
    <col min="8" max="8" width="10.8515625" style="50" bestFit="1" customWidth="1"/>
    <col min="9" max="16384" width="11.421875" style="4" customWidth="1"/>
  </cols>
  <sheetData>
    <row r="1" spans="1:8" ht="15">
      <c r="A1" s="1" t="s">
        <v>7</v>
      </c>
      <c r="B1" s="1"/>
      <c r="C1" s="2" t="s">
        <v>8</v>
      </c>
      <c r="D1" s="38"/>
      <c r="E1" s="73"/>
      <c r="F1" s="38"/>
      <c r="G1" s="3"/>
      <c r="H1" s="38"/>
    </row>
    <row r="2" spans="1:8" ht="15.75" thickBot="1">
      <c r="A2" s="5" t="s">
        <v>0</v>
      </c>
      <c r="B2" s="5"/>
      <c r="C2" s="6">
        <v>40543</v>
      </c>
      <c r="D2" s="39"/>
      <c r="E2" s="74"/>
      <c r="F2" s="39"/>
      <c r="G2" s="7"/>
      <c r="H2" s="39"/>
    </row>
    <row r="3" ht="14.25"/>
    <row r="4" spans="1:8" s="72" customFormat="1" ht="14.25">
      <c r="A4" s="69" t="s">
        <v>68</v>
      </c>
      <c r="B4" s="69"/>
      <c r="C4" s="69"/>
      <c r="D4" s="70"/>
      <c r="E4" s="70"/>
      <c r="F4" s="70"/>
      <c r="G4" s="69"/>
      <c r="H4" s="70"/>
    </row>
    <row r="5" ht="14.25"/>
    <row r="6" spans="1:8" ht="15">
      <c r="A6" s="90" t="s">
        <v>77</v>
      </c>
      <c r="B6" s="90"/>
      <c r="C6" s="90"/>
      <c r="D6" s="90"/>
      <c r="E6" s="90"/>
      <c r="F6" s="90"/>
      <c r="G6" s="90"/>
      <c r="H6" s="90"/>
    </row>
    <row r="7" spans="1:7" ht="14.25">
      <c r="A7" s="8"/>
      <c r="B7" s="8"/>
      <c r="C7" s="8"/>
      <c r="D7" s="40"/>
      <c r="E7" s="75"/>
      <c r="F7" s="40"/>
      <c r="G7" s="9"/>
    </row>
    <row r="8" spans="1:8" ht="14.25">
      <c r="A8" s="8"/>
      <c r="B8" s="8"/>
      <c r="C8" s="8"/>
      <c r="F8" s="41" t="s">
        <v>1</v>
      </c>
      <c r="G8" s="9"/>
      <c r="H8" s="41" t="s">
        <v>1</v>
      </c>
    </row>
    <row r="9" spans="1:8" ht="15">
      <c r="A9" s="10" t="s">
        <v>38</v>
      </c>
      <c r="B9" s="10"/>
      <c r="C9" s="8"/>
      <c r="F9" s="40"/>
      <c r="G9" s="9"/>
      <c r="H9" s="47">
        <v>950000</v>
      </c>
    </row>
    <row r="10" spans="1:11" s="13" customFormat="1" ht="6" customHeight="1">
      <c r="A10" s="11"/>
      <c r="B10" s="11"/>
      <c r="C10" s="12"/>
      <c r="D10" s="43"/>
      <c r="E10" s="77"/>
      <c r="F10" s="42"/>
      <c r="H10" s="43"/>
      <c r="K10" s="14"/>
    </row>
    <row r="11" spans="1:11" s="13" customFormat="1" ht="15">
      <c r="A11" s="15" t="s">
        <v>61</v>
      </c>
      <c r="B11" s="15"/>
      <c r="C11" s="16"/>
      <c r="D11" s="67"/>
      <c r="E11" s="78"/>
      <c r="F11" s="43"/>
      <c r="H11" s="43"/>
      <c r="I11" s="12"/>
      <c r="K11" s="14"/>
    </row>
    <row r="12" spans="1:11" s="13" customFormat="1" ht="14.25">
      <c r="A12" s="13" t="s">
        <v>26</v>
      </c>
      <c r="B12" s="11" t="s">
        <v>15</v>
      </c>
      <c r="C12" s="12"/>
      <c r="D12" s="43"/>
      <c r="E12" s="77"/>
      <c r="F12" s="44">
        <v>-4500</v>
      </c>
      <c r="H12" s="43"/>
      <c r="I12" s="12"/>
      <c r="K12" s="14"/>
    </row>
    <row r="13" spans="1:11" s="13" customFormat="1" ht="14.25">
      <c r="A13" s="13" t="s">
        <v>26</v>
      </c>
      <c r="B13" s="11" t="s">
        <v>16</v>
      </c>
      <c r="C13" s="12"/>
      <c r="D13" s="43"/>
      <c r="E13" s="77"/>
      <c r="F13" s="44">
        <v>3870</v>
      </c>
      <c r="H13" s="43"/>
      <c r="I13" s="12"/>
      <c r="K13" s="14"/>
    </row>
    <row r="14" spans="1:11" s="13" customFormat="1" ht="14.25">
      <c r="A14" s="13" t="s">
        <v>26</v>
      </c>
      <c r="B14" s="11" t="s">
        <v>17</v>
      </c>
      <c r="C14" s="12"/>
      <c r="D14" s="43"/>
      <c r="E14" s="77"/>
      <c r="F14" s="44">
        <v>-50000</v>
      </c>
      <c r="H14" s="43"/>
      <c r="I14" s="12"/>
      <c r="K14" s="14"/>
    </row>
    <row r="15" spans="1:11" s="13" customFormat="1" ht="14.25">
      <c r="A15" s="13" t="s">
        <v>26</v>
      </c>
      <c r="B15" s="11" t="s">
        <v>18</v>
      </c>
      <c r="C15" s="12"/>
      <c r="D15" s="43"/>
      <c r="E15" s="77"/>
      <c r="F15" s="44">
        <v>-100000</v>
      </c>
      <c r="H15" s="43"/>
      <c r="I15" s="12"/>
      <c r="K15" s="14"/>
    </row>
    <row r="16" spans="1:11" s="13" customFormat="1" ht="14.25">
      <c r="A16" s="13" t="s">
        <v>26</v>
      </c>
      <c r="B16" s="11" t="s">
        <v>19</v>
      </c>
      <c r="C16" s="12"/>
      <c r="D16" s="43"/>
      <c r="E16" s="77"/>
      <c r="F16" s="45">
        <v>4500</v>
      </c>
      <c r="H16" s="54">
        <f>SUM(F9:F16)</f>
        <v>-146130</v>
      </c>
      <c r="I16" s="12"/>
      <c r="K16" s="14"/>
    </row>
    <row r="17" spans="1:11" s="13" customFormat="1" ht="6" customHeight="1">
      <c r="A17" s="11"/>
      <c r="B17" s="11"/>
      <c r="C17" s="12"/>
      <c r="D17" s="43"/>
      <c r="E17" s="77"/>
      <c r="F17" s="42"/>
      <c r="H17" s="43"/>
      <c r="K17" s="14"/>
    </row>
    <row r="18" spans="1:11" s="19" customFormat="1" ht="15">
      <c r="A18" s="17" t="s">
        <v>39</v>
      </c>
      <c r="B18" s="17"/>
      <c r="C18" s="18"/>
      <c r="D18" s="46"/>
      <c r="E18" s="79"/>
      <c r="F18" s="46"/>
      <c r="H18" s="57">
        <f>SUM(H9:H16)</f>
        <v>803870</v>
      </c>
      <c r="I18" s="20"/>
      <c r="J18" s="21"/>
      <c r="K18" s="22"/>
    </row>
    <row r="19" spans="1:11" s="13" customFormat="1" ht="6" customHeight="1">
      <c r="A19" s="11"/>
      <c r="B19" s="11"/>
      <c r="C19" s="12"/>
      <c r="D19" s="43"/>
      <c r="E19" s="77"/>
      <c r="F19" s="42"/>
      <c r="H19" s="43"/>
      <c r="K19" s="14"/>
    </row>
    <row r="20" spans="1:8" ht="15">
      <c r="A20" s="10" t="s">
        <v>40</v>
      </c>
      <c r="B20" s="8"/>
      <c r="C20" s="8"/>
      <c r="F20" s="40"/>
      <c r="G20" s="9"/>
      <c r="H20" s="40"/>
    </row>
    <row r="21" spans="1:8" ht="14.25">
      <c r="A21" s="13" t="s">
        <v>26</v>
      </c>
      <c r="B21" s="8" t="s">
        <v>62</v>
      </c>
      <c r="C21" s="8"/>
      <c r="F21" s="47">
        <v>15000</v>
      </c>
      <c r="G21" s="9"/>
      <c r="H21" s="40"/>
    </row>
    <row r="22" spans="1:8" ht="14.25">
      <c r="A22" s="13" t="s">
        <v>26</v>
      </c>
      <c r="B22" s="8" t="s">
        <v>63</v>
      </c>
      <c r="C22" s="8"/>
      <c r="F22" s="47">
        <v>825</v>
      </c>
      <c r="G22" s="9"/>
      <c r="H22" s="40"/>
    </row>
    <row r="23" spans="1:8" ht="14.25">
      <c r="A23" s="13" t="s">
        <v>26</v>
      </c>
      <c r="B23" s="8" t="s">
        <v>64</v>
      </c>
      <c r="C23" s="8"/>
      <c r="F23" s="47">
        <v>14000</v>
      </c>
      <c r="G23" s="9"/>
      <c r="H23" s="40"/>
    </row>
    <row r="24" spans="1:8" ht="14.25">
      <c r="A24" s="13" t="s">
        <v>26</v>
      </c>
      <c r="B24" s="8" t="s">
        <v>20</v>
      </c>
      <c r="C24" s="8"/>
      <c r="F24" s="47">
        <v>250</v>
      </c>
      <c r="G24" s="9"/>
      <c r="H24" s="40"/>
    </row>
    <row r="25" spans="1:8" ht="14.25">
      <c r="A25" s="13" t="s">
        <v>26</v>
      </c>
      <c r="B25" s="8" t="s">
        <v>21</v>
      </c>
      <c r="C25" s="8"/>
      <c r="F25" s="47">
        <v>14</v>
      </c>
      <c r="G25" s="9"/>
      <c r="H25" s="40"/>
    </row>
    <row r="26" spans="1:7" ht="14.25">
      <c r="A26" s="13" t="s">
        <v>26</v>
      </c>
      <c r="B26" s="8" t="s">
        <v>22</v>
      </c>
      <c r="C26" s="8"/>
      <c r="F26" s="48">
        <v>-51</v>
      </c>
      <c r="G26" s="9"/>
    </row>
    <row r="27" spans="1:8" ht="14.25">
      <c r="A27" s="13" t="s">
        <v>26</v>
      </c>
      <c r="B27" s="8" t="s">
        <v>65</v>
      </c>
      <c r="C27" s="8"/>
      <c r="F27" s="48">
        <v>2250</v>
      </c>
      <c r="G27" s="9"/>
      <c r="H27" s="51"/>
    </row>
    <row r="28" spans="1:8" ht="14.25">
      <c r="A28" s="13" t="s">
        <v>26</v>
      </c>
      <c r="B28" s="8" t="s">
        <v>66</v>
      </c>
      <c r="C28" s="8"/>
      <c r="F28" s="48">
        <v>124</v>
      </c>
      <c r="G28" s="9"/>
      <c r="H28" s="51"/>
    </row>
    <row r="29" spans="1:8" ht="14.25">
      <c r="A29" s="13" t="s">
        <v>26</v>
      </c>
      <c r="B29" s="8" t="s">
        <v>23</v>
      </c>
      <c r="C29" s="8"/>
      <c r="F29" s="48">
        <v>10</v>
      </c>
      <c r="G29" s="9"/>
      <c r="H29" s="51"/>
    </row>
    <row r="30" spans="1:8" ht="14.25">
      <c r="A30" s="13" t="s">
        <v>26</v>
      </c>
      <c r="B30" s="8" t="s">
        <v>67</v>
      </c>
      <c r="C30" s="8"/>
      <c r="F30" s="48">
        <v>2500</v>
      </c>
      <c r="G30" s="9"/>
      <c r="H30" s="51"/>
    </row>
    <row r="31" spans="1:8" ht="14.25">
      <c r="A31" s="13" t="s">
        <v>26</v>
      </c>
      <c r="B31" s="8" t="s">
        <v>24</v>
      </c>
      <c r="C31" s="8"/>
      <c r="F31" s="48">
        <v>175</v>
      </c>
      <c r="G31" s="9"/>
      <c r="H31" s="51"/>
    </row>
    <row r="32" spans="1:8" ht="14.25">
      <c r="A32" s="13" t="s">
        <v>26</v>
      </c>
      <c r="B32" s="8" t="s">
        <v>25</v>
      </c>
      <c r="C32" s="8"/>
      <c r="F32" s="48">
        <v>150</v>
      </c>
      <c r="G32" s="9"/>
      <c r="H32" s="51"/>
    </row>
    <row r="33" spans="1:8" ht="14.25">
      <c r="A33" s="13" t="s">
        <v>26</v>
      </c>
      <c r="B33" s="8" t="s">
        <v>43</v>
      </c>
      <c r="C33" s="8"/>
      <c r="F33" s="49">
        <v>1000</v>
      </c>
      <c r="G33" s="9"/>
      <c r="H33" s="58">
        <f>SUM(F20:F33)</f>
        <v>36247</v>
      </c>
    </row>
    <row r="34" spans="1:11" s="13" customFormat="1" ht="6" customHeight="1">
      <c r="A34" s="11"/>
      <c r="B34" s="11"/>
      <c r="C34" s="12"/>
      <c r="D34" s="43"/>
      <c r="E34" s="77"/>
      <c r="F34" s="42"/>
      <c r="H34" s="43"/>
      <c r="K34" s="14"/>
    </row>
    <row r="35" spans="1:8" ht="15">
      <c r="A35" s="10" t="s">
        <v>42</v>
      </c>
      <c r="B35" s="10"/>
      <c r="C35" s="8"/>
      <c r="F35" s="40"/>
      <c r="G35" s="9"/>
      <c r="H35" s="59">
        <f>SUM(H17:H33)</f>
        <v>840117</v>
      </c>
    </row>
    <row r="36" spans="1:8" ht="14.25">
      <c r="A36" s="13" t="s">
        <v>14</v>
      </c>
      <c r="B36" s="8" t="s">
        <v>44</v>
      </c>
      <c r="C36" s="8"/>
      <c r="F36" s="40"/>
      <c r="G36" s="9"/>
      <c r="H36" s="49">
        <v>-1000</v>
      </c>
    </row>
    <row r="37" spans="1:11" s="13" customFormat="1" ht="6" customHeight="1">
      <c r="A37" s="11"/>
      <c r="B37" s="11"/>
      <c r="C37" s="12"/>
      <c r="D37" s="43"/>
      <c r="E37" s="77"/>
      <c r="F37" s="42"/>
      <c r="H37" s="43"/>
      <c r="K37" s="14"/>
    </row>
    <row r="38" spans="1:8" ht="15">
      <c r="A38" s="10" t="s">
        <v>27</v>
      </c>
      <c r="B38" s="10"/>
      <c r="C38" s="8"/>
      <c r="F38" s="40"/>
      <c r="G38" s="9"/>
      <c r="H38" s="59">
        <f>SUM(H34:H36)</f>
        <v>839117</v>
      </c>
    </row>
    <row r="39" spans="1:11" s="13" customFormat="1" ht="6" customHeight="1">
      <c r="A39" s="11"/>
      <c r="B39" s="11"/>
      <c r="C39" s="12"/>
      <c r="D39" s="43"/>
      <c r="E39" s="77"/>
      <c r="F39" s="42"/>
      <c r="H39" s="43"/>
      <c r="K39" s="14"/>
    </row>
    <row r="40" spans="1:8" ht="14.25">
      <c r="A40" s="8" t="s">
        <v>71</v>
      </c>
      <c r="B40" s="8"/>
      <c r="G40" s="34">
        <v>0.15</v>
      </c>
      <c r="H40" s="59">
        <f>ROUNDDOWN(H38*G40,0)</f>
        <v>125867</v>
      </c>
    </row>
    <row r="41" spans="1:8" ht="14.25">
      <c r="A41" s="4" t="s">
        <v>14</v>
      </c>
      <c r="B41" s="9" t="str">
        <f>B21</f>
        <v>Körperschaftsteuer-Vorauszahlungen für 2010</v>
      </c>
      <c r="C41" s="23"/>
      <c r="F41" s="40"/>
      <c r="G41" s="9"/>
      <c r="H41" s="60">
        <f>-F21</f>
        <v>-15000</v>
      </c>
    </row>
    <row r="42" spans="1:8" ht="14.25">
      <c r="A42" s="4" t="s">
        <v>14</v>
      </c>
      <c r="B42" s="9" t="str">
        <f>B27</f>
        <v>Anzurechnende Kapitalertragsteuer aus 2010</v>
      </c>
      <c r="C42" s="23"/>
      <c r="F42" s="40"/>
      <c r="G42" s="9"/>
      <c r="H42" s="60">
        <f>-F27</f>
        <v>-2250</v>
      </c>
    </row>
    <row r="43" spans="1:8" ht="15.75" thickBot="1">
      <c r="A43" s="10" t="s">
        <v>41</v>
      </c>
      <c r="B43" s="10"/>
      <c r="C43" s="23"/>
      <c r="F43" s="40"/>
      <c r="G43" s="9"/>
      <c r="H43" s="61">
        <f>SUM(H40:H42)</f>
        <v>108617</v>
      </c>
    </row>
    <row r="44" spans="1:8" ht="15" thickTop="1">
      <c r="A44" s="8"/>
      <c r="B44" s="8"/>
      <c r="C44" s="23"/>
      <c r="F44" s="40"/>
      <c r="G44" s="9"/>
      <c r="H44" s="51"/>
    </row>
    <row r="45" spans="1:8" ht="14.25">
      <c r="A45" s="24" t="s">
        <v>72</v>
      </c>
      <c r="B45" s="24"/>
      <c r="F45" s="51"/>
      <c r="G45" s="35">
        <v>0.055</v>
      </c>
      <c r="H45" s="59">
        <f>ROUNDDOWN(H40*G45,0)</f>
        <v>6922</v>
      </c>
    </row>
    <row r="46" spans="1:8" ht="14.25">
      <c r="A46" s="4" t="s">
        <v>14</v>
      </c>
      <c r="B46" s="9" t="str">
        <f>B22</f>
        <v>Solidaritätszuschlags-Vorauszahlungen für 2010</v>
      </c>
      <c r="C46" s="25"/>
      <c r="F46" s="51"/>
      <c r="G46" s="26"/>
      <c r="H46" s="59">
        <f>-F22</f>
        <v>-825</v>
      </c>
    </row>
    <row r="47" spans="1:8" ht="14.25">
      <c r="A47" s="4" t="s">
        <v>14</v>
      </c>
      <c r="B47" s="9" t="str">
        <f>B28</f>
        <v>Anzurechnender Solidaritätszuschlag darauf aus 2010</v>
      </c>
      <c r="C47" s="25"/>
      <c r="F47" s="51"/>
      <c r="G47" s="26"/>
      <c r="H47" s="59">
        <f>-F28</f>
        <v>-124</v>
      </c>
    </row>
    <row r="48" spans="1:8" ht="15.75" thickBot="1">
      <c r="A48" s="27" t="s">
        <v>34</v>
      </c>
      <c r="B48" s="27"/>
      <c r="C48" s="25"/>
      <c r="F48" s="51"/>
      <c r="G48" s="26"/>
      <c r="H48" s="61">
        <f>SUM(H45:H47)</f>
        <v>5973</v>
      </c>
    </row>
    <row r="49" spans="1:8" ht="15" thickTop="1">
      <c r="A49" s="24"/>
      <c r="B49" s="24"/>
      <c r="C49" s="25"/>
      <c r="F49" s="51"/>
      <c r="G49" s="26"/>
      <c r="H49" s="51"/>
    </row>
    <row r="50" spans="1:8" ht="14.25">
      <c r="A50" s="24"/>
      <c r="B50" s="24"/>
      <c r="C50" s="25"/>
      <c r="F50" s="51"/>
      <c r="G50" s="26"/>
      <c r="H50" s="51"/>
    </row>
    <row r="51" spans="1:8" ht="15">
      <c r="A51" s="90" t="s">
        <v>78</v>
      </c>
      <c r="B51" s="90"/>
      <c r="C51" s="90"/>
      <c r="D51" s="90"/>
      <c r="E51" s="90"/>
      <c r="F51" s="90"/>
      <c r="G51" s="90"/>
      <c r="H51" s="90"/>
    </row>
    <row r="52" spans="1:8" ht="14.25">
      <c r="A52" s="24"/>
      <c r="B52" s="24"/>
      <c r="C52" s="25"/>
      <c r="D52" s="41" t="s">
        <v>1</v>
      </c>
      <c r="E52" s="80"/>
      <c r="F52" s="41" t="s">
        <v>1</v>
      </c>
      <c r="G52" s="9"/>
      <c r="H52" s="41" t="s">
        <v>1</v>
      </c>
    </row>
    <row r="53" spans="1:8" ht="15">
      <c r="A53" s="27" t="s">
        <v>69</v>
      </c>
      <c r="B53" s="24"/>
      <c r="C53" s="25"/>
      <c r="F53" s="51"/>
      <c r="G53" s="26"/>
      <c r="H53" s="59">
        <f>H35</f>
        <v>840117</v>
      </c>
    </row>
    <row r="54" spans="1:11" s="13" customFormat="1" ht="6" customHeight="1">
      <c r="A54" s="11"/>
      <c r="B54" s="11"/>
      <c r="C54" s="12"/>
      <c r="D54" s="43"/>
      <c r="E54" s="77"/>
      <c r="F54" s="43"/>
      <c r="H54" s="42"/>
      <c r="I54" s="12"/>
      <c r="K54" s="14"/>
    </row>
    <row r="55" spans="1:11" s="13" customFormat="1" ht="15">
      <c r="A55" s="15" t="s">
        <v>70</v>
      </c>
      <c r="B55" s="15"/>
      <c r="C55" s="16"/>
      <c r="D55" s="67"/>
      <c r="E55" s="78"/>
      <c r="F55" s="43"/>
      <c r="H55" s="42"/>
      <c r="I55" s="12"/>
      <c r="K55" s="14"/>
    </row>
    <row r="56" spans="1:11" s="13" customFormat="1" ht="6" customHeight="1">
      <c r="A56" s="11"/>
      <c r="B56" s="11"/>
      <c r="C56" s="12"/>
      <c r="D56" s="43"/>
      <c r="E56" s="77"/>
      <c r="F56" s="43"/>
      <c r="H56" s="42"/>
      <c r="I56" s="12"/>
      <c r="K56" s="14"/>
    </row>
    <row r="57" spans="1:11" s="30" customFormat="1" ht="14.25">
      <c r="A57" s="28" t="s">
        <v>47</v>
      </c>
      <c r="B57" s="28"/>
      <c r="C57" s="29"/>
      <c r="D57" s="52"/>
      <c r="E57" s="81"/>
      <c r="F57" s="52"/>
      <c r="H57" s="62"/>
      <c r="I57" s="29"/>
      <c r="K57" s="31"/>
    </row>
    <row r="58" spans="1:11" s="13" customFormat="1" ht="14.25">
      <c r="A58" s="13" t="s">
        <v>26</v>
      </c>
      <c r="B58" s="11" t="s">
        <v>54</v>
      </c>
      <c r="C58" s="12"/>
      <c r="D58" s="43"/>
      <c r="E58" s="77"/>
      <c r="F58" s="44">
        <v>98000</v>
      </c>
      <c r="H58" s="43"/>
      <c r="K58" s="14"/>
    </row>
    <row r="59" spans="1:11" s="13" customFormat="1" ht="6" customHeight="1">
      <c r="A59" s="11"/>
      <c r="B59" s="11"/>
      <c r="C59" s="12"/>
      <c r="D59" s="43"/>
      <c r="E59" s="77"/>
      <c r="F59" s="42"/>
      <c r="H59" s="43"/>
      <c r="K59" s="14"/>
    </row>
    <row r="60" spans="1:11" s="13" customFormat="1" ht="14.25">
      <c r="A60" s="13" t="s">
        <v>26</v>
      </c>
      <c r="B60" s="91" t="s">
        <v>45</v>
      </c>
      <c r="C60" s="92"/>
      <c r="D60" s="43"/>
      <c r="E60" s="77"/>
      <c r="F60" s="42"/>
      <c r="H60" s="43"/>
      <c r="K60" s="14"/>
    </row>
    <row r="61" spans="2:11" s="13" customFormat="1" ht="14.25">
      <c r="B61" s="92"/>
      <c r="C61" s="92"/>
      <c r="D61" s="44">
        <v>39208</v>
      </c>
      <c r="E61" s="77"/>
      <c r="F61" s="42"/>
      <c r="H61" s="43"/>
      <c r="K61" s="14"/>
    </row>
    <row r="62" spans="2:11" s="13" customFormat="1" ht="14.25">
      <c r="B62" s="11" t="s">
        <v>9</v>
      </c>
      <c r="C62" s="12"/>
      <c r="D62" s="43"/>
      <c r="E62" s="77"/>
      <c r="F62" s="53">
        <f>ROUNDDOWN(D61*20%,0)</f>
        <v>7841</v>
      </c>
      <c r="H62" s="43"/>
      <c r="K62" s="14"/>
    </row>
    <row r="63" spans="1:11" s="13" customFormat="1" ht="6" customHeight="1">
      <c r="A63" s="11"/>
      <c r="B63" s="11"/>
      <c r="C63" s="12"/>
      <c r="D63" s="43"/>
      <c r="E63" s="77"/>
      <c r="F63" s="42"/>
      <c r="H63" s="43"/>
      <c r="K63" s="14"/>
    </row>
    <row r="64" spans="1:11" s="13" customFormat="1" ht="14.25">
      <c r="A64" s="13" t="s">
        <v>26</v>
      </c>
      <c r="B64" s="91" t="s">
        <v>46</v>
      </c>
      <c r="C64" s="92"/>
      <c r="D64" s="43"/>
      <c r="E64" s="77"/>
      <c r="F64" s="42"/>
      <c r="H64" s="43"/>
      <c r="K64" s="14"/>
    </row>
    <row r="65" spans="2:11" s="13" customFormat="1" ht="14.25">
      <c r="B65" s="92"/>
      <c r="C65" s="92"/>
      <c r="D65" s="44">
        <v>15000</v>
      </c>
      <c r="E65" s="77"/>
      <c r="F65" s="42"/>
      <c r="H65" s="43"/>
      <c r="K65" s="14"/>
    </row>
    <row r="66" spans="2:11" s="13" customFormat="1" ht="14.25">
      <c r="B66" s="11" t="s">
        <v>28</v>
      </c>
      <c r="C66" s="12"/>
      <c r="D66" s="43"/>
      <c r="E66" s="77"/>
      <c r="F66" s="53">
        <f>ROUNDDOWN(D65*50%,0)</f>
        <v>7500</v>
      </c>
      <c r="H66" s="43"/>
      <c r="K66" s="14"/>
    </row>
    <row r="67" spans="1:11" s="13" customFormat="1" ht="6" customHeight="1">
      <c r="A67" s="11"/>
      <c r="B67" s="11"/>
      <c r="C67" s="12"/>
      <c r="D67" s="43"/>
      <c r="E67" s="77"/>
      <c r="F67" s="42"/>
      <c r="H67" s="43"/>
      <c r="K67" s="14"/>
    </row>
    <row r="68" spans="1:11" s="13" customFormat="1" ht="14.25">
      <c r="A68" s="13" t="s">
        <v>26</v>
      </c>
      <c r="B68" s="91" t="s">
        <v>55</v>
      </c>
      <c r="C68" s="91"/>
      <c r="D68" s="43"/>
      <c r="E68" s="77"/>
      <c r="F68" s="42"/>
      <c r="H68" s="43"/>
      <c r="K68" s="14"/>
    </row>
    <row r="69" spans="2:11" s="13" customFormat="1" ht="14.25">
      <c r="B69" s="91"/>
      <c r="C69" s="91"/>
      <c r="D69" s="44">
        <v>53000</v>
      </c>
      <c r="E69" s="77"/>
      <c r="F69" s="42"/>
      <c r="H69" s="43"/>
      <c r="K69" s="14"/>
    </row>
    <row r="70" spans="2:11" s="13" customFormat="1" ht="14.25">
      <c r="B70" s="11" t="s">
        <v>10</v>
      </c>
      <c r="C70" s="12"/>
      <c r="D70" s="43"/>
      <c r="E70" s="77"/>
      <c r="F70" s="54">
        <f>ROUNDDOWN(D69*25%,0)</f>
        <v>13250</v>
      </c>
      <c r="H70" s="43"/>
      <c r="K70" s="14"/>
    </row>
    <row r="71" spans="1:11" s="13" customFormat="1" ht="14.25">
      <c r="A71" s="11" t="s">
        <v>56</v>
      </c>
      <c r="B71" s="11"/>
      <c r="C71" s="12"/>
      <c r="D71" s="43"/>
      <c r="E71" s="77"/>
      <c r="F71" s="53">
        <f>SUM(F58:F70)</f>
        <v>126591</v>
      </c>
      <c r="H71" s="43"/>
      <c r="K71" s="14"/>
    </row>
    <row r="72" spans="1:11" s="13" customFormat="1" ht="6" customHeight="1">
      <c r="A72" s="11"/>
      <c r="B72" s="11"/>
      <c r="C72" s="12"/>
      <c r="D72" s="43"/>
      <c r="E72" s="77"/>
      <c r="F72" s="42"/>
      <c r="H72" s="43"/>
      <c r="K72" s="14"/>
    </row>
    <row r="73" spans="1:11" s="13" customFormat="1" ht="14.25">
      <c r="A73" s="11" t="s">
        <v>11</v>
      </c>
      <c r="B73" s="11"/>
      <c r="C73" s="12"/>
      <c r="D73" s="43"/>
      <c r="E73" s="77"/>
      <c r="F73" s="54">
        <f>IF(F71&lt;=100000,-F71,-100000)</f>
        <v>-100000</v>
      </c>
      <c r="H73" s="43"/>
      <c r="K73" s="14"/>
    </row>
    <row r="74" spans="1:11" s="13" customFormat="1" ht="15" thickBot="1">
      <c r="A74" s="11" t="s">
        <v>12</v>
      </c>
      <c r="B74" s="11"/>
      <c r="C74" s="12"/>
      <c r="D74" s="43"/>
      <c r="E74" s="77"/>
      <c r="F74" s="71">
        <f>SUM(F71:F73)</f>
        <v>26591</v>
      </c>
      <c r="H74" s="43"/>
      <c r="K74" s="14"/>
    </row>
    <row r="75" spans="1:11" s="13" customFormat="1" ht="6.75" customHeight="1" thickTop="1">
      <c r="A75" s="11"/>
      <c r="B75" s="11"/>
      <c r="C75" s="12"/>
      <c r="D75" s="43"/>
      <c r="E75" s="77"/>
      <c r="F75" s="42"/>
      <c r="H75" s="43"/>
      <c r="K75" s="14"/>
    </row>
    <row r="76" spans="1:11" s="13" customFormat="1" ht="14.25">
      <c r="A76" s="11" t="s">
        <v>13</v>
      </c>
      <c r="B76" s="11"/>
      <c r="C76" s="12"/>
      <c r="D76" s="43"/>
      <c r="E76" s="77"/>
      <c r="F76" s="42"/>
      <c r="H76" s="63">
        <f>ROUNDDOWN(F74*25%,0)</f>
        <v>6647</v>
      </c>
      <c r="K76" s="14"/>
    </row>
    <row r="77" spans="1:11" s="13" customFormat="1" ht="7.5" customHeight="1">
      <c r="A77" s="11"/>
      <c r="B77" s="11"/>
      <c r="C77" s="12"/>
      <c r="D77" s="43"/>
      <c r="E77" s="77"/>
      <c r="F77" s="43"/>
      <c r="H77" s="42"/>
      <c r="I77" s="12"/>
      <c r="K77" s="14"/>
    </row>
    <row r="78" spans="1:11" s="13" customFormat="1" ht="14.25">
      <c r="A78" s="28" t="s">
        <v>29</v>
      </c>
      <c r="B78" s="11"/>
      <c r="C78" s="12"/>
      <c r="D78" s="43"/>
      <c r="E78" s="77"/>
      <c r="F78" s="43"/>
      <c r="H78" s="45">
        <v>5000</v>
      </c>
      <c r="I78" s="12"/>
      <c r="K78" s="14"/>
    </row>
    <row r="79" spans="1:11" s="13" customFormat="1" ht="6" customHeight="1">
      <c r="A79" s="11"/>
      <c r="B79" s="11"/>
      <c r="C79" s="12"/>
      <c r="D79" s="43"/>
      <c r="E79" s="77"/>
      <c r="F79" s="42"/>
      <c r="H79" s="43"/>
      <c r="K79" s="14"/>
    </row>
    <row r="80" spans="1:11" s="13" customFormat="1" ht="14.25">
      <c r="A80" s="11" t="s">
        <v>52</v>
      </c>
      <c r="B80" s="11"/>
      <c r="C80" s="12"/>
      <c r="D80" s="43"/>
      <c r="E80" s="77"/>
      <c r="F80" s="43"/>
      <c r="H80" s="53">
        <f>SUM(H53:H78)</f>
        <v>851764</v>
      </c>
      <c r="I80" s="12"/>
      <c r="K80" s="14"/>
    </row>
    <row r="81" spans="1:11" s="13" customFormat="1" ht="6" customHeight="1">
      <c r="A81" s="11"/>
      <c r="B81" s="11"/>
      <c r="C81" s="12"/>
      <c r="D81" s="43"/>
      <c r="E81" s="77"/>
      <c r="F81" s="43"/>
      <c r="H81" s="42"/>
      <c r="I81" s="12"/>
      <c r="K81" s="14"/>
    </row>
    <row r="82" spans="1:11" s="13" customFormat="1" ht="15">
      <c r="A82" s="15" t="s">
        <v>48</v>
      </c>
      <c r="B82" s="15"/>
      <c r="C82" s="16"/>
      <c r="D82" s="67"/>
      <c r="E82" s="78"/>
      <c r="F82" s="43"/>
      <c r="H82" s="42"/>
      <c r="I82" s="12"/>
      <c r="K82" s="14"/>
    </row>
    <row r="83" spans="1:8" ht="14.25">
      <c r="A83" s="13" t="s">
        <v>26</v>
      </c>
      <c r="B83" s="24" t="s">
        <v>49</v>
      </c>
      <c r="C83" s="25"/>
      <c r="F83" s="51"/>
      <c r="G83" s="26"/>
      <c r="H83" s="48">
        <v>-5800</v>
      </c>
    </row>
    <row r="84" spans="1:11" s="13" customFormat="1" ht="6.75" customHeight="1">
      <c r="A84" s="11"/>
      <c r="B84" s="11"/>
      <c r="C84" s="12"/>
      <c r="D84" s="43"/>
      <c r="E84" s="77"/>
      <c r="F84" s="42"/>
      <c r="H84" s="43"/>
      <c r="K84" s="14"/>
    </row>
    <row r="85" spans="1:8" ht="14.25">
      <c r="A85" s="13" t="s">
        <v>26</v>
      </c>
      <c r="B85" s="24" t="s">
        <v>50</v>
      </c>
      <c r="C85" s="25"/>
      <c r="F85" s="51"/>
      <c r="G85" s="26"/>
      <c r="H85" s="48">
        <v>-4000</v>
      </c>
    </row>
    <row r="86" spans="1:11" s="13" customFormat="1" ht="6.75" customHeight="1">
      <c r="A86" s="11"/>
      <c r="B86" s="11"/>
      <c r="C86" s="12"/>
      <c r="D86" s="43"/>
      <c r="E86" s="77"/>
      <c r="F86" s="42"/>
      <c r="H86" s="43"/>
      <c r="K86" s="14"/>
    </row>
    <row r="87" spans="1:8" ht="14.25">
      <c r="A87" s="13" t="s">
        <v>26</v>
      </c>
      <c r="B87" s="24" t="s">
        <v>51</v>
      </c>
      <c r="C87" s="25"/>
      <c r="F87" s="51"/>
      <c r="G87" s="26"/>
      <c r="H87" s="48">
        <v>-13000</v>
      </c>
    </row>
    <row r="88" spans="1:11" s="13" customFormat="1" ht="6.75" customHeight="1">
      <c r="A88" s="11"/>
      <c r="B88" s="11"/>
      <c r="C88" s="12"/>
      <c r="D88" s="43"/>
      <c r="E88" s="77"/>
      <c r="F88" s="42"/>
      <c r="H88" s="43"/>
      <c r="K88" s="14"/>
    </row>
    <row r="89" spans="1:8" ht="14.25">
      <c r="A89" s="13" t="s">
        <v>26</v>
      </c>
      <c r="B89" s="8" t="s">
        <v>53</v>
      </c>
      <c r="C89" s="8"/>
      <c r="F89" s="40"/>
      <c r="G89" s="9"/>
      <c r="H89" s="49">
        <v>-1000</v>
      </c>
    </row>
    <row r="90" spans="1:11" s="13" customFormat="1" ht="6" customHeight="1">
      <c r="A90" s="11"/>
      <c r="B90" s="11"/>
      <c r="C90" s="12"/>
      <c r="D90" s="43"/>
      <c r="E90" s="77"/>
      <c r="F90" s="42"/>
      <c r="H90" s="43"/>
      <c r="K90" s="14"/>
    </row>
    <row r="91" spans="1:8" ht="15.75" thickBot="1">
      <c r="A91" s="10" t="s">
        <v>73</v>
      </c>
      <c r="B91" s="8"/>
      <c r="C91" s="23"/>
      <c r="F91" s="40"/>
      <c r="G91" s="9"/>
      <c r="H91" s="83">
        <f>SUM(H80:H89)</f>
        <v>827964</v>
      </c>
    </row>
    <row r="92" spans="1:11" s="13" customFormat="1" ht="6" customHeight="1" thickTop="1">
      <c r="A92" s="11"/>
      <c r="B92" s="11"/>
      <c r="C92" s="12"/>
      <c r="D92" s="43"/>
      <c r="E92" s="77"/>
      <c r="F92" s="42"/>
      <c r="H92" s="43"/>
      <c r="K92" s="14"/>
    </row>
    <row r="93" spans="1:8" ht="14.25">
      <c r="A93" s="8" t="s">
        <v>74</v>
      </c>
      <c r="B93" s="8"/>
      <c r="C93" s="23"/>
      <c r="F93" s="40"/>
      <c r="G93" s="9"/>
      <c r="H93" s="59">
        <f>ROUNDDOWN(H91,-2)</f>
        <v>827900</v>
      </c>
    </row>
    <row r="94" spans="1:11" s="13" customFormat="1" ht="6" customHeight="1">
      <c r="A94" s="11"/>
      <c r="B94" s="11"/>
      <c r="C94" s="12"/>
      <c r="D94" s="43"/>
      <c r="E94" s="77"/>
      <c r="F94" s="42"/>
      <c r="H94" s="43"/>
      <c r="K94" s="14"/>
    </row>
    <row r="95" spans="1:8" ht="14.25">
      <c r="A95" s="32" t="s">
        <v>3</v>
      </c>
      <c r="B95" s="32"/>
      <c r="F95" s="55" t="s">
        <v>4</v>
      </c>
      <c r="G95" s="9"/>
      <c r="H95" s="59">
        <f>ROUNDDOWN(H93*F95,0)</f>
        <v>28976</v>
      </c>
    </row>
    <row r="96" spans="1:11" s="13" customFormat="1" ht="6" customHeight="1">
      <c r="A96" s="11"/>
      <c r="B96" s="11"/>
      <c r="C96" s="12"/>
      <c r="D96" s="43"/>
      <c r="E96" s="77"/>
      <c r="F96" s="42"/>
      <c r="H96" s="43"/>
      <c r="K96" s="14"/>
    </row>
    <row r="97" spans="1:8" ht="14.25">
      <c r="A97" s="8" t="s">
        <v>5</v>
      </c>
      <c r="B97" s="8"/>
      <c r="D97" s="68" t="s">
        <v>30</v>
      </c>
      <c r="E97" s="82"/>
      <c r="F97" s="56" t="s">
        <v>6</v>
      </c>
      <c r="G97" s="9"/>
      <c r="H97" s="59">
        <f>H95*F97</f>
        <v>110109</v>
      </c>
    </row>
    <row r="98" spans="1:8" ht="14.25">
      <c r="A98" s="8" t="s">
        <v>2</v>
      </c>
      <c r="B98" s="8"/>
      <c r="C98" s="23"/>
      <c r="F98" s="40"/>
      <c r="G98" s="9"/>
      <c r="H98" s="59">
        <f>-F23</f>
        <v>-14000</v>
      </c>
    </row>
    <row r="99" spans="1:11" s="13" customFormat="1" ht="6" customHeight="1">
      <c r="A99" s="11"/>
      <c r="B99" s="11"/>
      <c r="C99" s="12"/>
      <c r="D99" s="43"/>
      <c r="E99" s="77"/>
      <c r="F99" s="42"/>
      <c r="H99" s="43"/>
      <c r="K99" s="14"/>
    </row>
    <row r="100" spans="1:8" ht="15.75" thickBot="1">
      <c r="A100" s="10" t="s">
        <v>31</v>
      </c>
      <c r="B100" s="8"/>
      <c r="C100" s="23"/>
      <c r="F100" s="40"/>
      <c r="G100" s="9"/>
      <c r="H100" s="61">
        <f>SUM(H97:H98)</f>
        <v>96109</v>
      </c>
    </row>
    <row r="101" ht="15" thickTop="1"/>
    <row r="102" spans="1:8" ht="15">
      <c r="A102" s="90" t="s">
        <v>36</v>
      </c>
      <c r="B102" s="90"/>
      <c r="C102" s="90"/>
      <c r="D102" s="90"/>
      <c r="E102" s="90"/>
      <c r="F102" s="90"/>
      <c r="G102" s="90"/>
      <c r="H102" s="90"/>
    </row>
    <row r="103" spans="1:11" s="13" customFormat="1" ht="14.25">
      <c r="A103" s="11"/>
      <c r="B103" s="11"/>
      <c r="C103" s="12"/>
      <c r="D103" s="43"/>
      <c r="E103" s="77"/>
      <c r="F103" s="43"/>
      <c r="H103" s="64" t="s">
        <v>1</v>
      </c>
      <c r="I103" s="12"/>
      <c r="K103" s="14"/>
    </row>
    <row r="104" spans="1:11" s="13" customFormat="1" ht="15">
      <c r="A104" s="15" t="s">
        <v>37</v>
      </c>
      <c r="B104" s="15"/>
      <c r="C104" s="16"/>
      <c r="D104" s="67"/>
      <c r="E104" s="78"/>
      <c r="F104" s="43"/>
      <c r="H104" s="63">
        <f>H9</f>
        <v>950000</v>
      </c>
      <c r="I104" s="12"/>
      <c r="K104" s="14"/>
    </row>
    <row r="105" spans="1:11" s="13" customFormat="1" ht="8.25" customHeight="1">
      <c r="A105" s="11"/>
      <c r="B105" s="11"/>
      <c r="C105" s="12"/>
      <c r="D105" s="43"/>
      <c r="E105" s="77"/>
      <c r="F105" s="43"/>
      <c r="H105" s="43"/>
      <c r="I105" s="12"/>
      <c r="K105" s="14"/>
    </row>
    <row r="106" spans="1:8" ht="14.25">
      <c r="A106" s="4" t="s">
        <v>33</v>
      </c>
      <c r="H106" s="65">
        <f>-H43</f>
        <v>-108617</v>
      </c>
    </row>
    <row r="107" spans="1:8" ht="14.25">
      <c r="A107" s="4" t="s">
        <v>34</v>
      </c>
      <c r="H107" s="65">
        <f>-H48</f>
        <v>-5973</v>
      </c>
    </row>
    <row r="108" spans="1:8" ht="14.25">
      <c r="A108" s="4" t="s">
        <v>32</v>
      </c>
      <c r="H108" s="65">
        <f>-H100</f>
        <v>-96109</v>
      </c>
    </row>
    <row r="109" spans="1:8" ht="15.75" thickBot="1">
      <c r="A109" s="33" t="s">
        <v>35</v>
      </c>
      <c r="H109" s="66">
        <f>SUM(H104:H108)</f>
        <v>739301</v>
      </c>
    </row>
    <row r="110" ht="15" thickTop="1"/>
    <row r="111" spans="1:8" s="37" customFormat="1" ht="12.75">
      <c r="A111" s="89" t="s">
        <v>57</v>
      </c>
      <c r="B111" s="89"/>
      <c r="C111" s="89"/>
      <c r="D111" s="89"/>
      <c r="E111" s="89"/>
      <c r="F111" s="89"/>
      <c r="G111" s="89"/>
      <c r="H111" s="89"/>
    </row>
    <row r="112" spans="1:8" ht="14.25">
      <c r="A112" s="89"/>
      <c r="B112" s="89"/>
      <c r="C112" s="89"/>
      <c r="D112" s="89"/>
      <c r="E112" s="89"/>
      <c r="F112" s="89"/>
      <c r="G112" s="89"/>
      <c r="H112" s="89"/>
    </row>
    <row r="113" spans="1:8" ht="14.25">
      <c r="A113" s="89"/>
      <c r="B113" s="89"/>
      <c r="C113" s="89"/>
      <c r="D113" s="89"/>
      <c r="E113" s="89"/>
      <c r="F113" s="89"/>
      <c r="G113" s="89"/>
      <c r="H113" s="89"/>
    </row>
  </sheetData>
  <sheetProtection sheet="1" formatCells="0" formatColumns="0" formatRows="0" insertColumns="0" insertRows="0" insertHyperlinks="0" deleteColumns="0" deleteRows="0" sort="0" autoFilter="0" pivotTables="0"/>
  <mergeCells count="7">
    <mergeCell ref="A111:H113"/>
    <mergeCell ref="A102:H102"/>
    <mergeCell ref="B60:C61"/>
    <mergeCell ref="B64:C65"/>
    <mergeCell ref="B68:C69"/>
    <mergeCell ref="A6:H6"/>
    <mergeCell ref="A51:H51"/>
  </mergeCells>
  <printOptions/>
  <pageMargins left="0.5905511811023623" right="0.5905511811023623" top="0.5905511811023623" bottom="0.7874015748031497" header="0.5118110236220472" footer="0.31496062992125984"/>
  <pageSetup horizontalDpi="300" verticalDpi="300" orientation="portrait" paperSize="9"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Fischer</dc:creator>
  <cp:keywords/>
  <dc:description/>
  <cp:lastModifiedBy>sw</cp:lastModifiedBy>
  <cp:lastPrinted>2011-03-22T08:04:45Z</cp:lastPrinted>
  <dcterms:created xsi:type="dcterms:W3CDTF">2011-03-15T06:54:56Z</dcterms:created>
  <dcterms:modified xsi:type="dcterms:W3CDTF">2011-03-22T14:46:07Z</dcterms:modified>
  <cp:category/>
  <cp:version/>
  <cp:contentType/>
  <cp:contentStatus/>
</cp:coreProperties>
</file>